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A:\Schule\9. Klasse\Qualirechner\Blattschutz aufheben\"/>
    </mc:Choice>
  </mc:AlternateContent>
  <xr:revisionPtr revIDLastSave="0" documentId="13_ncr:1_{EA3634D9-CC30-47D7-BDF2-48CC6990CB1A}" xr6:coauthVersionLast="47" xr6:coauthVersionMax="47" xr10:uidLastSave="{00000000-0000-0000-0000-000000000000}"/>
  <bookViews>
    <workbookView xWindow="-108" yWindow="-108" windowWidth="41496" windowHeight="16776" xr2:uid="{5ED9BB20-0BDB-4966-8E9A-D1715E2E7408}"/>
  </bookViews>
  <sheets>
    <sheet name="Rechner - Externe Prüflinge" sheetId="3" r:id="rId1"/>
    <sheet name="Tabelle2" sheetId="2" state="hidden" r:id="rId2"/>
  </sheets>
  <definedNames>
    <definedName name="Deutsch" localSheetId="0">_xlfn.IFS('Rechner - Externe Prüflinge'!$D$12="Deutsch als Zweitsprache",Tabelle2!$G$2:$G$8,'Rechner - Externe Prüflinge'!$D$12="Deutsch",Tabelle2!$H$2,'Rechner - Externe Prüflinge'!$D$12=Tabelle2!$B$2,Tabelle2!$H$2)</definedName>
    <definedName name="Deutsch">_xlfn.IFS(#REF!="Deutsch als Zweitsprache",Tabelle2!$G$2:$G$8,#REF!="Deutsch",Tabelle2!$H$2,#REF!=Tabelle2!$B$2,Tabelle2!$H$2)</definedName>
    <definedName name="Englisch" localSheetId="0">_xlfn.IFS('Rechner - Externe Prüflinge'!$D$14="Englisch",Tabelle2!$G$2:$G$8,'Rechner - Externe Prüflinge'!$D$14&lt;&gt;"Englisch",Tabelle2!$H$3)</definedName>
    <definedName name="Englisch">_xlfn.IFS(#REF!="Englisch",Tabelle2!$G$2:$G$8,#REF!&lt;&gt;"Englisch",Tabelle2!$H$3)</definedName>
    <definedName name="Fach3">Tabelle2!$I$18=_xlfn.IFS('Rechner - Externe Prüflinge'!XEW1048574=Tabelle2!XEX10,Tabelle2!XEX1048576:XEX5,'Rechner - Externe Prüflinge'!XEW1048574=Tabelle2!XEX1,Tabelle2!XEY1048576:XEY4,'Rechner - Externe Prüflinge'!XEW1048574=Tabelle2!XEX2,Tabelle2!XEZ1048576:XEZ3,'Rechner - Externe Prüflinge'!XEW1048574=Tabelle2!XEX3,Tabelle2!XFA1048576:XFA3,'Rechner - Externe Prüflinge'!XEW1048574=Tabelle2!XEX4,Tabelle2!XFB1048576:XFB4,'Rechner - Externe Prüflinge'!XEW1048574=Tabelle2!XEX5,Tabelle2!XFC1048576:XFC4)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5" i="3" l="1"/>
  <c r="A24" i="3"/>
  <c r="I18" i="2" a="1"/>
  <c r="I18" i="2" s="1"/>
  <c r="J22" i="2" a="1"/>
  <c r="J22" i="2" s="1"/>
  <c r="D13" i="3"/>
  <c r="A23" i="3" s="1"/>
  <c r="G15" i="3"/>
  <c r="B25" i="3" s="1"/>
  <c r="D15" i="3"/>
  <c r="D14" i="3"/>
  <c r="G14" i="3" s="1"/>
  <c r="B24" i="3" s="1"/>
  <c r="G13" i="3"/>
  <c r="B23" i="3" s="1"/>
  <c r="D12" i="3"/>
  <c r="A22" i="3" s="1"/>
  <c r="G11" i="3"/>
  <c r="B21" i="3" s="1"/>
  <c r="D11" i="3"/>
  <c r="A21" i="3" s="1"/>
  <c r="G12" i="3" l="1"/>
  <c r="G16" i="3" s="1"/>
  <c r="D24" i="3" s="1"/>
  <c r="D22" i="3" l="1"/>
  <c r="G18" i="3"/>
  <c r="B22" i="3"/>
  <c r="E14" i="2"/>
  <c r="B14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<sst xmlns="http://schemas.openxmlformats.org/spreadsheetml/2006/main" count="114" uniqueCount="47">
  <si>
    <t>Deutsch</t>
  </si>
  <si>
    <t>Deutsch als Zweitsprache</t>
  </si>
  <si>
    <t>Gesamtprüfungsnote</t>
  </si>
  <si>
    <t>Projektprüfung</t>
  </si>
  <si>
    <t>Mathematik</t>
  </si>
  <si>
    <t>Quali-Prüfung</t>
  </si>
  <si>
    <t>Mündliche Prüfungsote</t>
  </si>
  <si>
    <t>Schriftliche Prüfungsnote</t>
  </si>
  <si>
    <t>Englisch</t>
  </si>
  <si>
    <t>Muttersprache</t>
  </si>
  <si>
    <t>Geschichte Politik Geographie</t>
  </si>
  <si>
    <t>Natur und Technik</t>
  </si>
  <si>
    <t>4. Prüfungsfach wählen</t>
  </si>
  <si>
    <t>2. Prüfungsfach wählen</t>
  </si>
  <si>
    <t>BOZ-Fach wählen</t>
  </si>
  <si>
    <t>Technik</t>
  </si>
  <si>
    <t>Wirtschaft und Kommunikation</t>
  </si>
  <si>
    <t>Ernährung und Soziales</t>
  </si>
  <si>
    <t>5. Prüfungsfach wählen</t>
  </si>
  <si>
    <t>Religion evangelisch</t>
  </si>
  <si>
    <t>Religion katholisch</t>
  </si>
  <si>
    <t>Ethik</t>
  </si>
  <si>
    <t>Kunst</t>
  </si>
  <si>
    <t>Musik</t>
  </si>
  <si>
    <t>Sport</t>
  </si>
  <si>
    <t>Informatik</t>
  </si>
  <si>
    <t>Buchführung</t>
  </si>
  <si>
    <t>Qualinote</t>
  </si>
  <si>
    <t>Note eingeben</t>
  </si>
  <si>
    <t>Qualizeugnis</t>
  </si>
  <si>
    <t>Noten im Qualizeugnis</t>
  </si>
  <si>
    <t>Alle Ergebnisse ohne Gewähr!</t>
  </si>
  <si>
    <t>Autor: Andreas Schießl</t>
  </si>
  <si>
    <t>Qualirechner - Dateneingabe:</t>
  </si>
  <si>
    <t>1. Schritt: Wähle in den gelben Feldern mit Klick auf den Pfeil       , der rechts daneben erscheint, wenn du das Feld anklickst, deine gewählten Fächer aus!</t>
  </si>
  <si>
    <t>2. Schritt: Gib genauso in den grünen Feldern deine Noten oder deine erwarteten Noten ein!</t>
  </si>
  <si>
    <t>Zwischensumme</t>
  </si>
  <si>
    <t>-</t>
  </si>
  <si>
    <t>Zwischensumme:</t>
  </si>
  <si>
    <t>Total</t>
  </si>
  <si>
    <t>Name, Vorname:</t>
  </si>
  <si>
    <t>Klasse:</t>
  </si>
  <si>
    <t>Qualirechner - Externe Prüflinge</t>
  </si>
  <si>
    <t>Prüfungsfächer wählen</t>
  </si>
  <si>
    <t>3. Prüfungsfach wählen</t>
  </si>
  <si>
    <t>Islamischer Unterricht</t>
  </si>
  <si>
    <t>Informatik und Gestalten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</si>
</sst>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 hidden="1"/>
    </xf>
    <xf numFmtId="0" fontId="1" fillId="0" borderId="1" xfId="0" applyFont="1" applyBorder="1" applyAlignment="1" applyProtection="1">
      <alignment horizontal="center" vertical="center"/>
      <protection locked="0" hidden="1"/>
    </xf>
    <xf numFmtId="0" fontId="0" fillId="0" borderId="1" xfId="0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vertical="center"/>
      <protection hidden="1"/>
    </xf>
    <xf numFmtId="1" fontId="1" fillId="0" borderId="1" xfId="0" applyNumberFormat="1" applyFont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left" vertical="center"/>
      <protection locked="0"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6" fillId="4" borderId="1" xfId="0" applyFont="1" applyFill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left" vertical="center"/>
      <protection hidden="1"/>
    </xf>
    <xf numFmtId="0" fontId="0" fillId="2" borderId="1" xfId="0" applyFill="1" applyBorder="1" applyAlignment="1" applyProtection="1">
      <alignment horizontal="left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3" fillId="4" borderId="2" xfId="0" applyFont="1" applyFill="1" applyBorder="1" applyAlignment="1" applyProtection="1">
      <alignment horizontal="center"/>
      <protection hidden="1"/>
    </xf>
    <xf numFmtId="0" fontId="3" fillId="4" borderId="3" xfId="0" applyFont="1" applyFill="1" applyBorder="1" applyAlignment="1" applyProtection="1">
      <alignment horizontal="center"/>
      <protection hidden="1"/>
    </xf>
    <xf numFmtId="0" fontId="3" fillId="4" borderId="4" xfId="0" applyFont="1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center" vertical="center"/>
      <protection hidden="1"/>
    </xf>
    <xf numFmtId="2" fontId="5" fillId="0" borderId="1" xfId="0" applyNumberFormat="1" applyFont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left" vertical="center"/>
      <protection hidden="1"/>
    </xf>
    <xf numFmtId="0" fontId="7" fillId="5" borderId="1" xfId="0" applyFont="1" applyFill="1" applyBorder="1" applyAlignment="1" applyProtection="1">
      <alignment horizontal="center" vertical="center"/>
      <protection hidden="1"/>
    </xf>
  </cellXfs>
  <cellStyles count="1">
    <cellStyle name="Standard" xfId="0" builtinId="0"/>
  </cellStyles>
  <dxfs count="5"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245165</xdr:colOff>
      <xdr:row>4</xdr:row>
      <xdr:rowOff>26506</xdr:rowOff>
    </xdr:from>
    <xdr:to>
      <xdr:col>2</xdr:col>
      <xdr:colOff>377273</xdr:colOff>
      <xdr:row>4</xdr:row>
      <xdr:rowOff>172280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C43D972-CC93-463F-8EB4-2F00021CB2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402" t="36824" r="91011" b="61629"/>
        <a:stretch/>
      </xdr:blipFill>
      <xdr:spPr>
        <a:xfrm>
          <a:off x="3559865" y="1108546"/>
          <a:ext cx="132108" cy="145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2E892-77FF-4146-9B87-2A295FC48032}">
  <sheetPr codeName="Tabelle3"/>
  <dimension ref="A1:G25"/>
  <sheetViews>
    <sheetView tabSelected="1" zoomScale="115" zoomScaleNormal="115" workbookViewId="0">
      <selection activeCell="F15" sqref="F15"/>
    </sheetView>
  </sheetViews>
  <sheetFormatPr baseColWidth="10" defaultColWidth="11.5546875" defaultRowHeight="14.4" x14ac:dyDescent="0.3"/>
  <cols>
    <col min="1" max="1" width="28.21875" style="4" customWidth="1"/>
    <col min="2" max="2" width="20.109375" style="4" customWidth="1"/>
    <col min="3" max="3" width="7.5546875" style="4" customWidth="1"/>
    <col min="4" max="4" width="28.5546875" style="4" customWidth="1"/>
    <col min="5" max="5" width="22.109375" style="4" customWidth="1"/>
    <col min="6" max="6" width="23.5546875" style="4" customWidth="1"/>
    <col min="7" max="7" width="22.6640625" style="4" customWidth="1"/>
    <col min="8" max="16384" width="11.5546875" style="4"/>
  </cols>
  <sheetData>
    <row r="1" spans="1:7" ht="25.8" x14ac:dyDescent="0.5">
      <c r="A1" s="20" t="s">
        <v>42</v>
      </c>
      <c r="B1" s="21"/>
      <c r="C1" s="22"/>
      <c r="D1" s="19" t="s">
        <v>31</v>
      </c>
      <c r="E1" s="19"/>
      <c r="F1" s="19"/>
      <c r="G1" s="3" t="s">
        <v>32</v>
      </c>
    </row>
    <row r="2" spans="1:7" ht="19.95" customHeight="1" x14ac:dyDescent="0.3"/>
    <row r="3" spans="1:7" ht="19.95" customHeight="1" x14ac:dyDescent="0.3">
      <c r="A3" s="7" t="s">
        <v>40</v>
      </c>
      <c r="B3" s="23"/>
      <c r="C3" s="23"/>
      <c r="D3" s="23"/>
      <c r="E3" s="23"/>
      <c r="F3" s="7" t="s">
        <v>41</v>
      </c>
      <c r="G3" s="14"/>
    </row>
    <row r="4" spans="1:7" ht="19.95" customHeight="1" x14ac:dyDescent="0.3"/>
    <row r="5" spans="1:7" ht="19.95" customHeight="1" x14ac:dyDescent="0.3">
      <c r="A5" s="17" t="s">
        <v>34</v>
      </c>
      <c r="B5" s="17"/>
      <c r="C5" s="17"/>
      <c r="D5" s="17"/>
      <c r="E5" s="17"/>
      <c r="F5" s="17"/>
      <c r="G5" s="17"/>
    </row>
    <row r="6" spans="1:7" ht="19.95" customHeight="1" x14ac:dyDescent="0.3">
      <c r="A6" s="18" t="s">
        <v>35</v>
      </c>
      <c r="B6" s="18"/>
      <c r="C6" s="18"/>
      <c r="D6" s="18"/>
      <c r="E6" s="18"/>
      <c r="F6" s="18"/>
      <c r="G6" s="18"/>
    </row>
    <row r="7" spans="1:7" ht="19.95" customHeight="1" x14ac:dyDescent="0.3">
      <c r="A7" s="5"/>
      <c r="B7" s="5"/>
      <c r="C7" s="5"/>
      <c r="D7" s="5"/>
      <c r="E7" s="5"/>
      <c r="F7" s="5"/>
      <c r="G7" s="5"/>
    </row>
    <row r="8" spans="1:7" ht="19.95" customHeight="1" x14ac:dyDescent="0.3">
      <c r="A8" s="6" t="s">
        <v>33</v>
      </c>
      <c r="B8" s="5"/>
      <c r="C8" s="5"/>
      <c r="D8" s="5"/>
      <c r="E8" s="5"/>
      <c r="F8" s="5"/>
      <c r="G8" s="5"/>
    </row>
    <row r="9" spans="1:7" ht="19.95" customHeight="1" x14ac:dyDescent="0.3">
      <c r="A9" s="5"/>
      <c r="B9" s="5"/>
      <c r="C9" s="5"/>
      <c r="D9" s="5"/>
      <c r="E9" s="5"/>
      <c r="F9" s="5"/>
      <c r="G9" s="5"/>
    </row>
    <row r="10" spans="1:7" ht="19.95" customHeight="1" x14ac:dyDescent="0.3">
      <c r="A10" s="27" t="s">
        <v>43</v>
      </c>
      <c r="B10" s="27"/>
      <c r="C10" s="27"/>
      <c r="D10" s="27" t="s">
        <v>5</v>
      </c>
      <c r="E10" s="27" t="s">
        <v>6</v>
      </c>
      <c r="F10" s="27" t="s">
        <v>7</v>
      </c>
      <c r="G10" s="27" t="s">
        <v>2</v>
      </c>
    </row>
    <row r="11" spans="1:7" ht="19.95" customHeight="1" x14ac:dyDescent="0.3">
      <c r="A11" s="26" t="s">
        <v>4</v>
      </c>
      <c r="B11" s="15"/>
      <c r="C11" s="8"/>
      <c r="D11" s="7" t="str">
        <f>A11</f>
        <v>Mathematik</v>
      </c>
      <c r="E11" s="7"/>
      <c r="F11" s="1" t="s">
        <v>28</v>
      </c>
      <c r="G11" s="9" t="str">
        <f>F11</f>
        <v>Note eingeben</v>
      </c>
    </row>
    <row r="12" spans="1:7" ht="19.95" customHeight="1" x14ac:dyDescent="0.3">
      <c r="A12" s="13" t="s">
        <v>13</v>
      </c>
      <c r="B12" s="15"/>
      <c r="C12" s="8"/>
      <c r="D12" s="7" t="str">
        <f t="shared" ref="D12:D15" si="0">A12</f>
        <v>2. Prüfungsfach wählen</v>
      </c>
      <c r="E12" s="2" t="s">
        <v>37</v>
      </c>
      <c r="F12" s="1" t="s">
        <v>28</v>
      </c>
      <c r="G12" s="9" t="str">
        <f>IF(D12="Deutsch als Zweitsprache", (E12+F12)/2, F12)</f>
        <v>Note eingeben</v>
      </c>
    </row>
    <row r="13" spans="1:7" ht="19.95" customHeight="1" x14ac:dyDescent="0.3">
      <c r="A13" s="13" t="s">
        <v>44</v>
      </c>
      <c r="B13" s="15"/>
      <c r="C13" s="8"/>
      <c r="D13" s="7" t="str">
        <f>A13</f>
        <v>3. Prüfungsfach wählen</v>
      </c>
      <c r="E13" s="7"/>
      <c r="F13" s="1" t="s">
        <v>28</v>
      </c>
      <c r="G13" s="9" t="str">
        <f>F13</f>
        <v>Note eingeben</v>
      </c>
    </row>
    <row r="14" spans="1:7" ht="19.95" customHeight="1" x14ac:dyDescent="0.3">
      <c r="A14" s="13" t="s">
        <v>12</v>
      </c>
      <c r="B14" s="15"/>
      <c r="C14" s="8"/>
      <c r="D14" s="7" t="str">
        <f t="shared" si="0"/>
        <v>4. Prüfungsfach wählen</v>
      </c>
      <c r="E14" s="2" t="s">
        <v>37</v>
      </c>
      <c r="F14" s="1" t="s">
        <v>28</v>
      </c>
      <c r="G14" s="9" t="str">
        <f>IF(D14="Englisch", (E14+F14)/2,F14)</f>
        <v>Note eingeben</v>
      </c>
    </row>
    <row r="15" spans="1:7" ht="19.95" customHeight="1" x14ac:dyDescent="0.3">
      <c r="A15" s="13" t="s">
        <v>18</v>
      </c>
      <c r="B15" s="15"/>
      <c r="C15" s="8"/>
      <c r="D15" s="7" t="str">
        <f t="shared" si="0"/>
        <v>5. Prüfungsfach wählen</v>
      </c>
      <c r="E15" s="7"/>
      <c r="F15" s="1" t="s">
        <v>28</v>
      </c>
      <c r="G15" s="9" t="str">
        <f>F15</f>
        <v>Note eingeben</v>
      </c>
    </row>
    <row r="16" spans="1:7" ht="19.95" customHeight="1" x14ac:dyDescent="0.3">
      <c r="A16" s="5"/>
      <c r="B16" s="5"/>
      <c r="C16" s="5"/>
      <c r="D16" s="5"/>
      <c r="E16" s="5"/>
      <c r="F16" s="6" t="s">
        <v>38</v>
      </c>
      <c r="G16" s="6" t="e">
        <f>((G11+G12+G13+G14)*2+G15)</f>
        <v>#VALUE!</v>
      </c>
    </row>
    <row r="17" spans="1:7" ht="19.95" customHeight="1" x14ac:dyDescent="0.3">
      <c r="A17" s="5"/>
      <c r="B17" s="5"/>
      <c r="C17" s="5"/>
      <c r="D17" s="5"/>
      <c r="E17" s="5"/>
      <c r="F17" s="10"/>
      <c r="G17" s="10"/>
    </row>
    <row r="18" spans="1:7" ht="19.95" customHeight="1" x14ac:dyDescent="0.3">
      <c r="C18" s="5"/>
      <c r="D18" s="5"/>
      <c r="E18" s="5"/>
      <c r="F18" s="24" t="s">
        <v>27</v>
      </c>
      <c r="G18" s="25" t="str">
        <f>IF(COUNT(G11:G15)=5,((G11+G12+G13+G14)*2+G15)/9,"Es fehlt etwas!")</f>
        <v>Es fehlt etwas!</v>
      </c>
    </row>
    <row r="19" spans="1:7" ht="19.95" customHeight="1" x14ac:dyDescent="0.3">
      <c r="C19" s="5"/>
      <c r="D19" s="5"/>
      <c r="E19" s="5"/>
      <c r="F19" s="24"/>
      <c r="G19" s="25"/>
    </row>
    <row r="20" spans="1:7" ht="19.95" customHeight="1" x14ac:dyDescent="0.3">
      <c r="A20" s="11" t="s">
        <v>29</v>
      </c>
      <c r="B20" s="11" t="s">
        <v>30</v>
      </c>
      <c r="C20" s="5"/>
    </row>
    <row r="21" spans="1:7" ht="19.95" customHeight="1" x14ac:dyDescent="0.3">
      <c r="A21" s="8" t="str">
        <f>D11</f>
        <v>Mathematik</v>
      </c>
      <c r="B21" s="12" t="str">
        <f>G11</f>
        <v>Note eingeben</v>
      </c>
      <c r="C21" s="5"/>
    </row>
    <row r="22" spans="1:7" ht="19.95" customHeight="1" x14ac:dyDescent="0.3">
      <c r="A22" s="8" t="str">
        <f>D12</f>
        <v>2. Prüfungsfach wählen</v>
      </c>
      <c r="B22" s="12" t="str">
        <f>G12</f>
        <v>Note eingeben</v>
      </c>
      <c r="C22" s="5"/>
      <c r="D22" s="16" t="str">
        <f>IF(COUNT(G11:G15)=5, IF(G16&gt;27,"Nicht bestanden!","Quali bestanden"),"Du hast noch nicht alle Noten eingegeben!")</f>
        <v>Du hast noch nicht alle Noten eingegeben!</v>
      </c>
      <c r="E22" s="16"/>
      <c r="F22" s="16"/>
      <c r="G22" s="16"/>
    </row>
    <row r="23" spans="1:7" ht="19.95" customHeight="1" x14ac:dyDescent="0.3">
      <c r="A23" s="8" t="str">
        <f>D13</f>
        <v>3. Prüfungsfach wählen</v>
      </c>
      <c r="B23" s="12" t="str">
        <f>G13</f>
        <v>Note eingeben</v>
      </c>
      <c r="C23" s="5"/>
      <c r="D23" s="16"/>
      <c r="E23" s="16"/>
      <c r="F23" s="16"/>
      <c r="G23" s="16"/>
    </row>
    <row r="24" spans="1:7" ht="19.95" customHeight="1" x14ac:dyDescent="0.3">
      <c r="A24" s="8" t="str">
        <f>A14</f>
        <v>4. Prüfungsfach wählen</v>
      </c>
      <c r="B24" s="12" t="str">
        <f>G14</f>
        <v>Note eingeben</v>
      </c>
      <c r="C24" s="5"/>
      <c r="D24" s="16" t="e">
        <f>IF(G16&lt;28,"",IF(AND(G16&gt;27,G16&lt;30),"Evtl. sind mündliche Nachprüfungen möglich!","Keine Nachprüfung möglich!"))</f>
        <v>#VALUE!</v>
      </c>
      <c r="E24" s="16"/>
      <c r="F24" s="16"/>
      <c r="G24" s="16"/>
    </row>
    <row r="25" spans="1:7" ht="19.95" customHeight="1" x14ac:dyDescent="0.3">
      <c r="A25" s="8" t="str">
        <f>A15</f>
        <v>5. Prüfungsfach wählen</v>
      </c>
      <c r="B25" s="12" t="str">
        <f>G15</f>
        <v>Note eingeben</v>
      </c>
      <c r="C25" s="5"/>
      <c r="D25" s="16"/>
      <c r="E25" s="16"/>
      <c r="F25" s="16"/>
      <c r="G25" s="16"/>
    </row>
  </sheetData>
  <sheetProtection algorithmName="SHA-512" hashValue="1FNMXxzr2w2uyCTSKXgJJlpHAeeoDA1W5Nb+qh5SejWwnBgE6GNze67iFO9MkWbuw43p15VqyncNYC1tzgHMPA==" saltValue="Q+5dSyEOmVAtCpQjr3NGdw==" spinCount="100000" sheet="1" scenarios="1" selectLockedCells="1" autoFilter="0"/>
  <mergeCells count="9">
    <mergeCell ref="D22:G23"/>
    <mergeCell ref="D24:G25"/>
    <mergeCell ref="A1:C1"/>
    <mergeCell ref="D1:F1"/>
    <mergeCell ref="B3:E3"/>
    <mergeCell ref="A5:G5"/>
    <mergeCell ref="A6:G6"/>
    <mergeCell ref="F18:F19"/>
    <mergeCell ref="G18:G19"/>
  </mergeCells>
  <conditionalFormatting sqref="D22:G23">
    <cfRule type="containsText" dxfId="4" priority="3" operator="containsText" text="Nicht bestanden">
      <formula>NOT(ISERROR(SEARCH("Nicht bestanden",D22)))</formula>
    </cfRule>
  </conditionalFormatting>
  <conditionalFormatting sqref="E14">
    <cfRule type="expression" dxfId="1" priority="4">
      <formula>$D$14="Englisch"</formula>
    </cfRule>
  </conditionalFormatting>
  <conditionalFormatting sqref="D24:G25">
    <cfRule type="containsText" dxfId="0" priority="1" operator="containsText" text="Keine Nachprüfung möglich!">
      <formula>NOT(ISERROR(SEARCH("Keine Nachprüfung möglich!",D24)))</formula>
    </cfRule>
  </conditionalFormatting>
  <dataValidations count="2">
    <dataValidation type="list" allowBlank="1" showInputMessage="1" showErrorMessage="1" sqref="E14" xr:uid="{205BB8CE-7141-489F-8DC1-3EDAA63F1CC3}">
      <formula1>Englisch</formula1>
    </dataValidation>
    <dataValidation type="list" allowBlank="1" showInputMessage="1" showErrorMessage="1" sqref="E12" xr:uid="{4A714A1D-FF0B-4E30-9AAA-800171118AFA}">
      <formula1>Deutsch</formula1>
    </dataValidation>
  </dataValidations>
  <pageMargins left="0.7" right="0.7" top="0.78740157499999996" bottom="0.78740157499999996" header="0.3" footer="0.3"/>
  <pageSetup paperSize="9" scale="85" orientation="landscape" horizontalDpi="200" verticalDpi="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79F14455-F3A9-47A5-BAE6-D28FCC52C3DC}">
            <xm:f>$D$12=Tabelle2!$B$4</xm:f>
            <x14:dxf>
              <fill>
                <patternFill>
                  <bgColor rgb="FF92D050"/>
                </patternFill>
              </fill>
            </x14:dxf>
          </x14:cfRule>
          <xm:sqref>E12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62AFEC7-494A-4BE9-A84B-A524B7B54A92}">
          <x14:formula1>
            <xm:f>Tabelle2!$D$2:$D$6</xm:f>
          </x14:formula1>
          <xm:sqref>A14</xm:sqref>
        </x14:dataValidation>
        <x14:dataValidation type="list" allowBlank="1" showInputMessage="1" showErrorMessage="1" xr:uid="{F8B004CD-7094-4BE6-966B-05FB99824AC3}">
          <x14:formula1>
            <xm:f>Tabelle2!$B$2:$B$4</xm:f>
          </x14:formula1>
          <xm:sqref>A12</xm:sqref>
        </x14:dataValidation>
        <x14:dataValidation type="list" allowBlank="1" showInputMessage="1" showErrorMessage="1" xr:uid="{74765382-9D82-4E92-BA88-DC414FE96332}">
          <x14:formula1>
            <xm:f>Tabelle2!$E$17:$E$20</xm:f>
          </x14:formula1>
          <xm:sqref>A13</xm:sqref>
        </x14:dataValidation>
        <x14:dataValidation type="list" allowBlank="1" showInputMessage="1" showErrorMessage="1" xr:uid="{CC1AF76E-77E9-45FF-B401-2F4BE823990E}">
          <x14:formula1>
            <xm:f>Tabelle2!$E$2:$E$12</xm:f>
          </x14:formula1>
          <xm:sqref>A15</xm:sqref>
        </x14:dataValidation>
        <x14:dataValidation type="list" allowBlank="1" showInputMessage="1" showErrorMessage="1" xr:uid="{BE466787-D30B-41FC-8F91-0E2340024DB4}">
          <x14:formula1>
            <xm:f>Tabelle2!$G$2:$G$8</xm:f>
          </x14:formula1>
          <xm:sqref>F11:F15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854C7-A8C0-4AA3-B531-3E6B38CCD7E8}">
  <sheetPr codeName="Tabelle2"/>
  <dimension ref="B2:J31"/>
  <sheetViews>
    <sheetView workbookViewId="0">
      <selection activeCell="H7" sqref="H7"/>
    </sheetView>
  </sheetViews>
  <sheetFormatPr baseColWidth="10" defaultRowHeight="14.4" x14ac:dyDescent="0.3"/>
  <cols>
    <col min="2" max="2" width="29.33203125" customWidth="1"/>
    <col min="3" max="3" width="32.109375" customWidth="1"/>
    <col min="4" max="4" width="31.6640625" customWidth="1"/>
    <col min="5" max="5" width="29.44140625" customWidth="1"/>
    <col min="6" max="6" width="25.77734375" customWidth="1"/>
    <col min="7" max="7" width="25.109375" customWidth="1"/>
    <col min="8" max="8" width="22.6640625" customWidth="1"/>
  </cols>
  <sheetData>
    <row r="2" spans="2:8" x14ac:dyDescent="0.3">
      <c r="B2" t="s">
        <v>13</v>
      </c>
      <c r="C2" t="s">
        <v>14</v>
      </c>
      <c r="D2" t="s">
        <v>12</v>
      </c>
      <c r="E2" t="s">
        <v>18</v>
      </c>
      <c r="G2" t="s">
        <v>28</v>
      </c>
      <c r="H2" t="s">
        <v>37</v>
      </c>
    </row>
    <row r="3" spans="2:8" x14ac:dyDescent="0.3">
      <c r="B3" t="s">
        <v>0</v>
      </c>
      <c r="C3" t="s">
        <v>16</v>
      </c>
      <c r="D3" t="s">
        <v>8</v>
      </c>
      <c r="E3" t="s">
        <v>20</v>
      </c>
      <c r="G3">
        <v>1</v>
      </c>
      <c r="H3" t="s">
        <v>37</v>
      </c>
    </row>
    <row r="4" spans="2:8" x14ac:dyDescent="0.3">
      <c r="B4" t="s">
        <v>1</v>
      </c>
      <c r="C4" t="s">
        <v>15</v>
      </c>
      <c r="D4" t="s">
        <v>9</v>
      </c>
      <c r="E4" t="s">
        <v>19</v>
      </c>
      <c r="G4">
        <v>2</v>
      </c>
    </row>
    <row r="5" spans="2:8" x14ac:dyDescent="0.3">
      <c r="C5" t="s">
        <v>17</v>
      </c>
      <c r="D5" t="s">
        <v>10</v>
      </c>
      <c r="E5" t="s">
        <v>21</v>
      </c>
      <c r="G5">
        <v>3</v>
      </c>
    </row>
    <row r="6" spans="2:8" x14ac:dyDescent="0.3">
      <c r="D6" t="s">
        <v>11</v>
      </c>
      <c r="E6" t="s">
        <v>45</v>
      </c>
      <c r="G6">
        <v>4</v>
      </c>
    </row>
    <row r="7" spans="2:8" x14ac:dyDescent="0.3">
      <c r="E7" t="s">
        <v>22</v>
      </c>
      <c r="G7">
        <v>5</v>
      </c>
    </row>
    <row r="8" spans="2:8" x14ac:dyDescent="0.3">
      <c r="E8" t="s">
        <v>23</v>
      </c>
      <c r="G8">
        <v>6</v>
      </c>
    </row>
    <row r="9" spans="2:8" x14ac:dyDescent="0.3">
      <c r="E9" t="s">
        <v>24</v>
      </c>
    </row>
    <row r="10" spans="2:8" x14ac:dyDescent="0.3">
      <c r="E10" t="s">
        <v>25</v>
      </c>
      <c r="G10" t="s">
        <v>37</v>
      </c>
    </row>
    <row r="11" spans="2:8" x14ac:dyDescent="0.3">
      <c r="E11" t="s">
        <v>46</v>
      </c>
    </row>
    <row r="12" spans="2:8" x14ac:dyDescent="0.3">
      <c r="E12" t="s">
        <v>26</v>
      </c>
    </row>
    <row r="14" spans="2:8" x14ac:dyDescent="0.3">
      <c r="B14">
        <f>COUNT(#REF!,#REF!,#REF!,#REF!,#REF!,#REF!)</f>
        <v>0</v>
      </c>
      <c r="D14" t="s">
        <v>36</v>
      </c>
      <c r="E14" t="e">
        <f>(#REF!+#REF!+#REF!+#REF!+#REF!+#REF!+#REF!)*2+#REF!+#REF!+#REF!+#REF!</f>
        <v>#REF!</v>
      </c>
      <c r="G14" t="s">
        <v>39</v>
      </c>
    </row>
    <row r="17" spans="2:10" x14ac:dyDescent="0.3">
      <c r="B17" t="s">
        <v>44</v>
      </c>
      <c r="C17" t="s">
        <v>44</v>
      </c>
      <c r="D17" t="s">
        <v>44</v>
      </c>
      <c r="E17" t="s">
        <v>44</v>
      </c>
      <c r="F17" t="s">
        <v>44</v>
      </c>
      <c r="G17" t="s">
        <v>44</v>
      </c>
    </row>
    <row r="18" spans="2:10" x14ac:dyDescent="0.3">
      <c r="B18" t="s">
        <v>3</v>
      </c>
      <c r="C18" t="s">
        <v>8</v>
      </c>
      <c r="D18" t="s">
        <v>3</v>
      </c>
      <c r="E18" t="s">
        <v>3</v>
      </c>
      <c r="F18" t="s">
        <v>3</v>
      </c>
      <c r="G18" t="s">
        <v>3</v>
      </c>
      <c r="I18" t="str" cm="1">
        <f t="array" ref="I18:I23">_xlfn.IFS('Rechner - Externe Prüflinge'!A14=Tabelle2!B27,B17:B22,'Rechner - Externe Prüflinge'!A14=Tabelle2!B18,C17:C21,'Rechner - Externe Prüflinge'!A14=Tabelle2!B19,Tabelle2!D17:D20,'Rechner - Externe Prüflinge'!A14=Tabelle2!B20,Tabelle2!E17:E20,'Rechner - Externe Prüflinge'!A14=Tabelle2!B21,Tabelle2!F17:F21,'Rechner - Externe Prüflinge'!A14=Tabelle2!B22,Tabelle2!G17:G21)</f>
        <v>3. Prüfungsfach wählen</v>
      </c>
    </row>
    <row r="19" spans="2:10" x14ac:dyDescent="0.3">
      <c r="B19" t="s">
        <v>8</v>
      </c>
      <c r="C19" t="s">
        <v>9</v>
      </c>
      <c r="D19" t="s">
        <v>10</v>
      </c>
      <c r="E19" t="s">
        <v>10</v>
      </c>
      <c r="F19" t="s">
        <v>8</v>
      </c>
      <c r="G19" t="s">
        <v>8</v>
      </c>
      <c r="I19" t="str">
        <v>Projektprüfung</v>
      </c>
    </row>
    <row r="20" spans="2:10" x14ac:dyDescent="0.3">
      <c r="B20" t="s">
        <v>9</v>
      </c>
      <c r="C20" t="s">
        <v>10</v>
      </c>
      <c r="D20" t="s">
        <v>11</v>
      </c>
      <c r="E20" t="s">
        <v>11</v>
      </c>
      <c r="F20" t="s">
        <v>9</v>
      </c>
      <c r="G20" t="s">
        <v>9</v>
      </c>
      <c r="I20" t="str">
        <v>Englisch</v>
      </c>
    </row>
    <row r="21" spans="2:10" x14ac:dyDescent="0.3">
      <c r="B21" t="s">
        <v>10</v>
      </c>
      <c r="C21" t="s">
        <v>11</v>
      </c>
      <c r="F21" t="s">
        <v>11</v>
      </c>
      <c r="G21" t="s">
        <v>10</v>
      </c>
      <c r="I21" t="str">
        <v>Muttersprache</v>
      </c>
    </row>
    <row r="22" spans="2:10" x14ac:dyDescent="0.3">
      <c r="B22" t="s">
        <v>11</v>
      </c>
      <c r="I22" t="str">
        <v>Geschichte Politik Geographie</v>
      </c>
      <c r="J22" t="str" cm="1">
        <f t="array" ref="J22:J27">_xlfn.IFS('Rechner - Externe Prüflinge'!A14=Tabelle2!B27,B17:B22,'Rechner - Externe Prüflinge'!A14=Tabelle2!B18,C17:C21)</f>
        <v>3. Prüfungsfach wählen</v>
      </c>
    </row>
    <row r="23" spans="2:10" x14ac:dyDescent="0.3">
      <c r="I23" t="str">
        <v>Natur und Technik</v>
      </c>
      <c r="J23" t="str">
        <v>Projektprüfung</v>
      </c>
    </row>
    <row r="24" spans="2:10" x14ac:dyDescent="0.3">
      <c r="J24" t="str">
        <v>Englisch</v>
      </c>
    </row>
    <row r="25" spans="2:10" x14ac:dyDescent="0.3">
      <c r="J25" t="str">
        <v>Muttersprache</v>
      </c>
    </row>
    <row r="26" spans="2:10" x14ac:dyDescent="0.3">
      <c r="J26" t="str">
        <v>Geschichte Politik Geographie</v>
      </c>
    </row>
    <row r="27" spans="2:10" x14ac:dyDescent="0.3">
      <c r="B27" t="s">
        <v>12</v>
      </c>
      <c r="C27" t="s">
        <v>12</v>
      </c>
      <c r="D27" t="s">
        <v>12</v>
      </c>
      <c r="E27" t="s">
        <v>12</v>
      </c>
      <c r="F27" t="s">
        <v>12</v>
      </c>
      <c r="G27" t="s">
        <v>12</v>
      </c>
      <c r="J27" t="str">
        <v>Natur und Technik</v>
      </c>
    </row>
    <row r="28" spans="2:10" x14ac:dyDescent="0.3">
      <c r="B28" t="s">
        <v>3</v>
      </c>
      <c r="C28" t="s">
        <v>8</v>
      </c>
      <c r="D28" t="s">
        <v>3</v>
      </c>
      <c r="E28" t="s">
        <v>3</v>
      </c>
      <c r="F28" t="s">
        <v>3</v>
      </c>
      <c r="G28" t="s">
        <v>3</v>
      </c>
    </row>
    <row r="29" spans="2:10" x14ac:dyDescent="0.3">
      <c r="B29" t="s">
        <v>10</v>
      </c>
      <c r="C29" t="s">
        <v>9</v>
      </c>
      <c r="D29" t="s">
        <v>10</v>
      </c>
      <c r="E29" t="s">
        <v>10</v>
      </c>
      <c r="F29" t="s">
        <v>8</v>
      </c>
      <c r="G29" t="s">
        <v>8</v>
      </c>
    </row>
    <row r="30" spans="2:10" x14ac:dyDescent="0.3">
      <c r="B30" t="s">
        <v>11</v>
      </c>
      <c r="C30" t="s">
        <v>10</v>
      </c>
      <c r="D30" t="s">
        <v>11</v>
      </c>
      <c r="E30" t="s">
        <v>11</v>
      </c>
      <c r="F30" t="s">
        <v>9</v>
      </c>
      <c r="G30" t="s">
        <v>9</v>
      </c>
    </row>
    <row r="31" spans="2:10" x14ac:dyDescent="0.3">
      <c r="C31" t="s">
        <v>11</v>
      </c>
      <c r="F31" t="s">
        <v>11</v>
      </c>
      <c r="G31" t="s">
        <v>10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Rechner - Externe Prüflinge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Schiessl</dc:creator>
  <cp:lastModifiedBy>Andreas Schiessl</cp:lastModifiedBy>
  <dcterms:created xsi:type="dcterms:W3CDTF">2023-01-20T17:19:14Z</dcterms:created>
  <dcterms:modified xsi:type="dcterms:W3CDTF">2023-07-12T15:18:27Z</dcterms:modified>
</cp:coreProperties>
</file>